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<sst xmlns="http://schemas.openxmlformats.org/spreadsheetml/2006/main" count="23" uniqueCount="23">
  <si>
    <t>盘锦互信实业有限公司</t>
  </si>
  <si>
    <t>辽宁中安实业发展有限公司</t>
  </si>
  <si>
    <t>濮阳市中鹏工业电器有限责任公司</t>
  </si>
  <si>
    <t>盘锦浩隆电气科技有限公司</t>
  </si>
  <si>
    <t>盘锦安工实业有限公司</t>
  </si>
  <si>
    <t>盘锦智盛化工科技有限公司</t>
  </si>
  <si>
    <t>盘锦成研石油科技有限公司</t>
  </si>
  <si>
    <t>辽宁恒金源科技有限公司</t>
  </si>
  <si>
    <t>山东科华仪器仪表有限公司</t>
  </si>
  <si>
    <t>盘锦德正电气有限公司</t>
  </si>
  <si>
    <t>盘锦盛泰电器设备有限公司</t>
  </si>
  <si>
    <t>投标报价分值模拟计算</t>
  </si>
  <si>
    <t xml:space="preserve"> 上浮投标商</t>
  </si>
  <si>
    <t>数量设定</t>
  </si>
  <si>
    <t>计算数量</t>
  </si>
  <si>
    <t>-</t>
  </si>
  <si>
    <t>下浮区间设定%</t>
  </si>
  <si>
    <t>中标投标商</t>
  </si>
  <si>
    <t>分值区间设定</t>
  </si>
  <si>
    <t>下浮区间</t>
  </si>
  <si>
    <t>下浮投标商</t>
  </si>
  <si>
    <t>模拟计算</t>
  </si>
  <si>
    <t xml:space="preserve"> 最高限价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</si>
</sst>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0" fillId="0" borderId="0" numFmtId="0" xfId="0">
      <protection hidden="0" locked="1"/>
    </xf>
    <xf fontId="0" fillId="0" borderId="1" numFmtId="0" xfId="0" applyBorder="1"/>
    <xf fontId="0" fillId="0" borderId="2" numFmtId="0" xfId="0" applyBorder="1"/>
    <xf fontId="0" fillId="0" borderId="3" numFmtId="0" xfId="0" applyBorder="1"/>
    <xf fontId="0" fillId="0" borderId="4" numFmtId="0" xfId="0" applyBorder="1"/>
    <xf fontId="0" fillId="0" borderId="5" numFmtId="0" xfId="0" applyBorder="1"/>
    <xf fontId="0" fillId="0" borderId="6" numFmtId="0" xfId="0" applyBorder="1">
      <protection hidden="0" locked="1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/>
    <xf fontId="0" fillId="0" borderId="11" numFmtId="0" xfId="0" applyBorder="1"/>
    <xf fontId="0" fillId="0" borderId="0" numFmtId="0" xfId="0" applyAlignment="1">
      <alignment horizontal="center"/>
    </xf>
    <xf fontId="0" fillId="0" borderId="12" numFmtId="0" xfId="0" applyBorder="1" applyAlignment="1">
      <alignment horizontal="center"/>
    </xf>
    <xf fontId="0" fillId="0" borderId="5" numFmtId="0" xfId="0" applyBorder="1">
      <protection hidden="0" locked="1"/>
    </xf>
    <xf fontId="0" fillId="0" borderId="0" numFmtId="0" xfId="0"/>
    <xf fontId="0" fillId="0" borderId="13" numFmtId="0" xfId="0" applyBorder="1"/>
    <xf fontId="0" fillId="0" borderId="6" numFmtId="0" xfId="0" applyBorder="1"/>
    <xf fontId="0" fillId="0" borderId="14" numFmtId="0" xfId="0" applyBorder="1"/>
    <xf fontId="0" fillId="0" borderId="0" numFmtId="2" xfId="0" applyNumberFormat="1"/>
    <xf fontId="0" fillId="0" borderId="0" numFmtId="164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" zoomScale="100" workbookViewId="0">
      <selection activeCell="A1" activeCellId="0" sqref="A1"/>
    </sheetView>
  </sheetViews>
  <sheetFormatPr defaultRowHeight="14.25"/>
  <cols>
    <col customWidth="1" min="8" max="8" width="15.421875"/>
    <col customWidth="1" min="10" max="10" width="16.7109375"/>
    <col bestFit="1" min="15" max="15" width="9.28125"/>
    <col customWidth="1" min="19" max="19" width="13.8515625"/>
  </cols>
  <sheetData>
    <row r="1" ht="14.25">
      <c r="A1" t="s">
        <v>0</v>
      </c>
      <c r="B1" s="1">
        <v>4606</v>
      </c>
    </row>
    <row r="2" ht="14.25">
      <c r="A2" s="1" t="s">
        <v>1</v>
      </c>
      <c r="B2" s="1">
        <v>4650</v>
      </c>
    </row>
    <row r="3" ht="14.25">
      <c r="A3" s="1" t="s">
        <v>2</v>
      </c>
      <c r="B3" s="1">
        <v>4774</v>
      </c>
    </row>
    <row r="4" ht="14.25">
      <c r="A4" s="1" t="s">
        <v>3</v>
      </c>
      <c r="B4" s="1">
        <v>4960</v>
      </c>
    </row>
    <row r="5" ht="14.25">
      <c r="A5" s="1" t="s">
        <v>4</v>
      </c>
      <c r="B5" s="1">
        <v>4960</v>
      </c>
    </row>
    <row r="6" ht="14.25">
      <c r="A6" s="1" t="s">
        <v>5</v>
      </c>
      <c r="B6" s="1">
        <v>5139.8100000000004</v>
      </c>
    </row>
    <row r="7" ht="14.25">
      <c r="A7" s="1" t="s">
        <v>6</v>
      </c>
      <c r="B7" s="1">
        <v>5363.0100000000002</v>
      </c>
    </row>
    <row r="8" ht="14.25">
      <c r="A8" s="1" t="s">
        <v>7</v>
      </c>
      <c r="B8" s="1">
        <v>5417</v>
      </c>
    </row>
    <row r="9" ht="14.25">
      <c r="A9" s="1" t="s">
        <v>8</v>
      </c>
      <c r="B9" s="1">
        <v>5456</v>
      </c>
    </row>
    <row r="10" ht="14.25">
      <c r="A10" s="1" t="s">
        <v>9</v>
      </c>
      <c r="B10" s="1">
        <v>5456</v>
      </c>
    </row>
    <row r="11" ht="14.25">
      <c r="A11" s="1" t="s">
        <v>10</v>
      </c>
      <c r="B11" s="1">
        <v>5580</v>
      </c>
      <c r="G11" s="2" t="s">
        <v>11</v>
      </c>
      <c r="H11" s="3"/>
      <c r="I11" s="3"/>
      <c r="J11" s="3"/>
      <c r="K11" s="3"/>
      <c r="L11" s="4"/>
      <c r="N11" s="2" t="s">
        <v>11</v>
      </c>
      <c r="O11" s="3"/>
      <c r="P11" s="3"/>
      <c r="Q11" s="3"/>
      <c r="R11" s="3"/>
      <c r="S11" s="4"/>
      <c r="W11">
        <v>5</v>
      </c>
      <c r="Y11">
        <v>11</v>
      </c>
    </row>
    <row r="12" ht="14.25">
      <c r="G12" s="5"/>
      <c r="H12" t="s">
        <v>12</v>
      </c>
      <c r="L12" s="6"/>
      <c r="N12" s="5"/>
      <c r="O12" t="s">
        <v>12</v>
      </c>
      <c r="P12" s="7"/>
      <c r="Q12" s="7"/>
      <c r="R12" s="7"/>
      <c r="S12" s="6"/>
    </row>
    <row r="13" ht="14.25">
      <c r="G13" s="5"/>
      <c r="H13" t="s">
        <v>13</v>
      </c>
      <c r="I13" s="8">
        <v>10</v>
      </c>
      <c r="J13" s="9"/>
      <c r="K13" s="10"/>
      <c r="L13" s="6"/>
      <c r="N13" s="5"/>
      <c r="O13" s="6" t="s">
        <v>13</v>
      </c>
      <c r="P13" s="8"/>
      <c r="Q13" s="9"/>
      <c r="R13" s="10"/>
      <c r="S13" s="11" t="s">
        <v>14</v>
      </c>
      <c r="W13">
        <v>76</v>
      </c>
      <c r="X13" t="s">
        <v>15</v>
      </c>
      <c r="Y13">
        <v>80</v>
      </c>
    </row>
    <row r="14" ht="14.25">
      <c r="G14" s="5"/>
      <c r="H14" t="s">
        <v>16</v>
      </c>
      <c r="I14" s="12">
        <v>1.4999999999999999e-002</v>
      </c>
      <c r="J14" s="13" t="s">
        <v>15</v>
      </c>
      <c r="K14" s="12">
        <v>1.e-002</v>
      </c>
      <c r="L14" s="6"/>
      <c r="N14" s="5"/>
      <c r="O14" s="6" t="s">
        <v>16</v>
      </c>
      <c r="P14" s="12">
        <v>15</v>
      </c>
      <c r="Q14" s="14" t="s">
        <v>15</v>
      </c>
      <c r="R14" s="12">
        <v>10</v>
      </c>
      <c r="S14" s="11"/>
    </row>
    <row r="15" ht="14.25">
      <c r="G15" s="5"/>
      <c r="L15" s="6"/>
      <c r="N15" s="5"/>
      <c r="O15" s="1"/>
      <c r="P15" s="1"/>
      <c r="Q15" s="1"/>
      <c r="R15" s="1"/>
      <c r="S15" s="6"/>
    </row>
    <row r="16" ht="14.25">
      <c r="G16" s="5"/>
      <c r="H16" t="s">
        <v>17</v>
      </c>
      <c r="L16" s="6"/>
      <c r="N16" s="5"/>
      <c r="O16" t="s">
        <v>17</v>
      </c>
      <c r="P16" s="7"/>
      <c r="Q16" s="7"/>
      <c r="R16" s="7"/>
      <c r="S16" s="6"/>
    </row>
    <row r="17" ht="14.25">
      <c r="G17" s="5"/>
      <c r="H17" t="s">
        <v>13</v>
      </c>
      <c r="I17" s="8">
        <v>3</v>
      </c>
      <c r="J17" s="9"/>
      <c r="K17" s="10"/>
      <c r="L17" s="6"/>
      <c r="N17" s="5"/>
      <c r="O17" s="15" t="s">
        <v>13</v>
      </c>
      <c r="P17" s="8">
        <v>3</v>
      </c>
      <c r="Q17" s="9"/>
      <c r="R17" s="10"/>
      <c r="S17" s="11"/>
    </row>
    <row r="18" ht="14.25">
      <c r="G18" s="5"/>
      <c r="H18" s="16" t="s">
        <v>18</v>
      </c>
      <c r="I18" s="12">
        <v>75</v>
      </c>
      <c r="J18" s="13" t="s">
        <v>15</v>
      </c>
      <c r="K18" s="12">
        <v>80</v>
      </c>
      <c r="L18" s="6"/>
      <c r="N18" s="5"/>
      <c r="O18" s="6" t="s">
        <v>18</v>
      </c>
      <c r="P18" s="12">
        <v>75</v>
      </c>
      <c r="Q18" s="14" t="s">
        <v>15</v>
      </c>
      <c r="R18" s="12">
        <v>80</v>
      </c>
      <c r="S18" s="11"/>
    </row>
    <row r="19" ht="14.25">
      <c r="G19" s="5"/>
      <c r="L19" s="6"/>
      <c r="N19" s="5"/>
      <c r="O19" s="1" t="s">
        <v>19</v>
      </c>
      <c r="P19" s="1">
        <v>500</v>
      </c>
      <c r="Q19" s="1"/>
      <c r="R19" s="1">
        <v>700</v>
      </c>
      <c r="S19" s="6"/>
    </row>
    <row r="20" ht="14.25">
      <c r="G20" s="5"/>
      <c r="H20" t="s">
        <v>20</v>
      </c>
      <c r="L20" s="6"/>
      <c r="N20" s="5"/>
      <c r="S20" s="6"/>
    </row>
    <row r="21" ht="14.25">
      <c r="G21" s="5"/>
      <c r="H21" s="1" t="s">
        <v>13</v>
      </c>
      <c r="I21" s="8">
        <v>5</v>
      </c>
      <c r="J21" s="9"/>
      <c r="K21" s="10"/>
      <c r="L21" s="6"/>
      <c r="N21" s="5"/>
      <c r="O21" t="s">
        <v>20</v>
      </c>
      <c r="P21" s="7"/>
      <c r="Q21" s="7"/>
      <c r="R21" s="7"/>
      <c r="S21" s="11"/>
      <c r="T21">
        <v>6.8499999999999996</v>
      </c>
      <c r="V21">
        <v>5.0999999999999996</v>
      </c>
    </row>
    <row r="22" ht="14.25">
      <c r="G22" s="5"/>
      <c r="H22" t="s">
        <v>16</v>
      </c>
      <c r="I22" s="12">
        <v>0.20000000000000001</v>
      </c>
      <c r="J22" s="13" t="s">
        <v>15</v>
      </c>
      <c r="K22" s="12">
        <v>0.25</v>
      </c>
      <c r="L22" s="6"/>
      <c r="N22" s="5"/>
      <c r="O22" s="15" t="s">
        <v>13</v>
      </c>
      <c r="P22" s="8">
        <v>5</v>
      </c>
      <c r="Q22" s="9"/>
      <c r="R22" s="10"/>
      <c r="S22" s="11"/>
      <c r="T22">
        <v>6.96</v>
      </c>
    </row>
    <row r="23" ht="14.25">
      <c r="G23" s="5"/>
      <c r="L23" s="6"/>
      <c r="N23" s="5"/>
      <c r="O23" s="15" t="s">
        <v>16</v>
      </c>
      <c r="P23" s="12">
        <v>2000</v>
      </c>
      <c r="Q23" s="14" t="s">
        <v>15</v>
      </c>
      <c r="R23" s="12">
        <v>2500</v>
      </c>
      <c r="S23" s="6"/>
      <c r="T23">
        <v>6.9000000000000004</v>
      </c>
      <c r="Y23">
        <v>6.9800000000000004</v>
      </c>
    </row>
    <row r="24" ht="14.25">
      <c r="G24" s="5"/>
      <c r="I24" t="s">
        <v>21</v>
      </c>
      <c r="L24" s="6"/>
      <c r="N24" s="5"/>
      <c r="O24" s="1"/>
      <c r="P24" s="1"/>
      <c r="Q24" s="1"/>
      <c r="R24" s="1"/>
      <c r="S24" s="6"/>
      <c r="T24">
        <v>21</v>
      </c>
      <c r="Y24">
        <v>5.8700000000000001</v>
      </c>
    </row>
    <row r="25" ht="14.25">
      <c r="G25" s="17"/>
      <c r="H25" s="18"/>
      <c r="I25" s="18"/>
      <c r="J25" s="18"/>
      <c r="K25" s="18"/>
      <c r="L25" s="19"/>
      <c r="N25" s="17"/>
      <c r="O25" s="1"/>
      <c r="P25" t="s">
        <v>21</v>
      </c>
      <c r="Q25" s="1"/>
      <c r="R25" s="1"/>
      <c r="S25" s="19"/>
      <c r="T25">
        <v>22</v>
      </c>
      <c r="W25">
        <v>76</v>
      </c>
      <c r="X25">
        <v>5.5300000000000002</v>
      </c>
      <c r="Y25">
        <v>5.5300000000000002</v>
      </c>
    </row>
    <row r="26" ht="14.25">
      <c r="T26">
        <v>23</v>
      </c>
      <c r="Y26">
        <v>-1</v>
      </c>
    </row>
    <row r="27" ht="14.25">
      <c r="H27" t="s">
        <v>22</v>
      </c>
      <c r="I27">
        <v>89067</v>
      </c>
      <c r="T27">
        <v>24</v>
      </c>
      <c r="Y27">
        <v>4.5300000000000002</v>
      </c>
    </row>
    <row r="28" ht="14.25">
      <c r="H28" t="s">
        <v>12</v>
      </c>
      <c r="I28">
        <v>1</v>
      </c>
      <c r="J28" t="str">
        <f t="shared" ref="J28:J74" si="0">H28&amp;I28</f>
        <v xml:space="preserve"> 上浮投标商1</v>
      </c>
      <c r="K28" s="1">
        <v>89067</v>
      </c>
      <c r="L28">
        <v>0.99099999999999999</v>
      </c>
      <c r="M28">
        <f t="shared" ref="M28:M42" si="1">L28*K28</f>
        <v>88265.396999999997</v>
      </c>
      <c r="N28">
        <v>82976</v>
      </c>
      <c r="O28" s="20">
        <f t="shared" ref="O28:O43" si="2">M28/N28</f>
        <v>1.0637461073081373</v>
      </c>
      <c r="P28">
        <v>1</v>
      </c>
      <c r="Q28" s="20">
        <f t="shared" ref="Q28:Q74" si="3">O28-P28</f>
        <v>6.3746107308137345e-002</v>
      </c>
      <c r="T28">
        <v>25</v>
      </c>
    </row>
    <row r="29" ht="14.25">
      <c r="H29" s="16" t="s">
        <v>12</v>
      </c>
      <c r="I29">
        <v>2</v>
      </c>
      <c r="J29" t="str">
        <f t="shared" si="0"/>
        <v xml:space="preserve"> 上浮投标商2</v>
      </c>
      <c r="K29" s="1">
        <v>89067</v>
      </c>
      <c r="L29">
        <v>0.99119999999999997</v>
      </c>
      <c r="M29">
        <f t="shared" si="1"/>
        <v>88283.210399999996</v>
      </c>
      <c r="N29">
        <v>82976</v>
      </c>
      <c r="O29" s="20">
        <f t="shared" si="2"/>
        <v>1.0639607886617817</v>
      </c>
      <c r="P29">
        <v>1</v>
      </c>
      <c r="Q29" s="20">
        <f t="shared" si="3"/>
        <v>6.3960788661781676e-002</v>
      </c>
      <c r="T29">
        <v>17.963750000000001</v>
      </c>
      <c r="U29">
        <v>1</v>
      </c>
    </row>
    <row r="30" ht="14.25">
      <c r="H30" s="16" t="s">
        <v>12</v>
      </c>
      <c r="I30">
        <v>3</v>
      </c>
      <c r="J30" t="str">
        <f t="shared" si="0"/>
        <v xml:space="preserve"> 上浮投标商3</v>
      </c>
      <c r="K30" s="1">
        <v>89067</v>
      </c>
      <c r="L30">
        <v>0.99139999999999995</v>
      </c>
      <c r="M30">
        <f t="shared" si="1"/>
        <v>88301.023799999995</v>
      </c>
      <c r="N30">
        <v>82976</v>
      </c>
      <c r="O30" s="20">
        <f t="shared" si="2"/>
        <v>1.064175470015426</v>
      </c>
      <c r="P30">
        <v>1</v>
      </c>
      <c r="Q30" s="20">
        <f t="shared" si="3"/>
        <v>6.4175470015426006e-002</v>
      </c>
      <c r="U30">
        <v>1</v>
      </c>
    </row>
    <row r="31" ht="14.25">
      <c r="H31" s="16" t="s">
        <v>12</v>
      </c>
      <c r="I31">
        <v>4</v>
      </c>
      <c r="J31" t="str">
        <f t="shared" si="0"/>
        <v xml:space="preserve"> 上浮投标商4</v>
      </c>
      <c r="K31" s="1">
        <v>89067</v>
      </c>
      <c r="L31">
        <v>0.9919</v>
      </c>
      <c r="M31">
        <f t="shared" si="1"/>
        <v>88345.5573</v>
      </c>
      <c r="N31">
        <v>82976</v>
      </c>
      <c r="O31" s="20">
        <f t="shared" si="2"/>
        <v>1.0647121733995373</v>
      </c>
      <c r="P31">
        <v>1</v>
      </c>
      <c r="Q31" s="20">
        <f t="shared" si="3"/>
        <v>6.4712173399537276e-002</v>
      </c>
      <c r="U31">
        <v>1</v>
      </c>
    </row>
    <row r="32" ht="14.25">
      <c r="H32" s="16" t="s">
        <v>12</v>
      </c>
      <c r="I32">
        <v>5</v>
      </c>
      <c r="J32" t="str">
        <f t="shared" si="0"/>
        <v xml:space="preserve"> 上浮投标商5</v>
      </c>
      <c r="K32" s="1">
        <v>89067</v>
      </c>
      <c r="L32">
        <v>0.99123000000000006</v>
      </c>
      <c r="M32">
        <f t="shared" si="1"/>
        <v>88285.882410000006</v>
      </c>
      <c r="N32">
        <v>82976</v>
      </c>
      <c r="O32" s="20">
        <f t="shared" si="2"/>
        <v>1.0639929908648285</v>
      </c>
      <c r="P32">
        <v>1</v>
      </c>
      <c r="Q32" s="20">
        <f t="shared" si="3"/>
        <v>6.3992990864828458e-002</v>
      </c>
      <c r="U32">
        <v>1</v>
      </c>
    </row>
    <row r="33" ht="14.25">
      <c r="H33" s="16" t="s">
        <v>12</v>
      </c>
      <c r="I33">
        <v>6</v>
      </c>
      <c r="J33" t="str">
        <f t="shared" si="0"/>
        <v xml:space="preserve"> 上浮投标商6</v>
      </c>
      <c r="K33" s="1">
        <v>89067</v>
      </c>
      <c r="L33">
        <v>0.99123324000000002</v>
      </c>
      <c r="M33">
        <f t="shared" si="1"/>
        <v>88286.170987079997</v>
      </c>
      <c r="N33">
        <v>82976</v>
      </c>
      <c r="O33" s="20">
        <f t="shared" si="2"/>
        <v>1.0639964687027574</v>
      </c>
      <c r="P33">
        <v>1</v>
      </c>
      <c r="Q33" s="20">
        <f t="shared" si="3"/>
        <v>6.3996468702757436e-002</v>
      </c>
      <c r="U33">
        <v>1</v>
      </c>
    </row>
    <row r="34" ht="14.25">
      <c r="H34" s="16" t="s">
        <v>12</v>
      </c>
      <c r="I34">
        <v>7</v>
      </c>
      <c r="J34" t="str">
        <f t="shared" si="0"/>
        <v xml:space="preserve"> 上浮投标商7</v>
      </c>
      <c r="K34" s="1">
        <v>89067</v>
      </c>
      <c r="L34">
        <v>0.99345788700000004</v>
      </c>
      <c r="M34">
        <f t="shared" si="1"/>
        <v>88484.313621428999</v>
      </c>
      <c r="N34">
        <v>82976</v>
      </c>
      <c r="O34" s="20">
        <f t="shared" si="2"/>
        <v>1.0663844198494625</v>
      </c>
      <c r="P34">
        <v>1</v>
      </c>
      <c r="Q34" s="20">
        <f t="shared" si="3"/>
        <v>6.6384419849462528e-002</v>
      </c>
      <c r="U34">
        <v>1</v>
      </c>
    </row>
    <row r="35" ht="14.25">
      <c r="H35" s="16" t="s">
        <v>12</v>
      </c>
      <c r="I35">
        <v>8</v>
      </c>
      <c r="J35" t="str">
        <f t="shared" si="0"/>
        <v xml:space="preserve"> 上浮投标商8</v>
      </c>
      <c r="K35" s="1">
        <v>89067</v>
      </c>
      <c r="L35">
        <v>0.99134855</v>
      </c>
      <c r="M35">
        <f t="shared" si="1"/>
        <v>88296.441302849998</v>
      </c>
      <c r="N35">
        <v>82976</v>
      </c>
      <c r="O35" s="21">
        <f t="shared" si="2"/>
        <v>1.064120243237201</v>
      </c>
      <c r="P35">
        <v>1</v>
      </c>
      <c r="Q35" s="20">
        <f t="shared" si="3"/>
        <v>6.4120243237201002e-002</v>
      </c>
      <c r="U35">
        <v>1</v>
      </c>
    </row>
    <row r="36" ht="14.25">
      <c r="H36" s="16" t="s">
        <v>12</v>
      </c>
      <c r="I36">
        <v>9</v>
      </c>
      <c r="J36" t="str">
        <f t="shared" si="0"/>
        <v xml:space="preserve"> 上浮投标商9</v>
      </c>
      <c r="K36" s="1">
        <v>89067</v>
      </c>
      <c r="L36">
        <v>0.99123745760000004</v>
      </c>
      <c r="M36">
        <f t="shared" si="1"/>
        <v>88286.546636059196</v>
      </c>
      <c r="N36">
        <v>82976</v>
      </c>
      <c r="O36" s="20">
        <f t="shared" si="2"/>
        <v>1.0640009959031431</v>
      </c>
      <c r="P36">
        <v>1</v>
      </c>
      <c r="Q36" s="20">
        <f t="shared" si="3"/>
        <v>6.4000995903143121e-002</v>
      </c>
      <c r="U36">
        <v>1</v>
      </c>
    </row>
    <row r="37" ht="14.25">
      <c r="H37" s="16" t="s">
        <v>12</v>
      </c>
      <c r="I37">
        <v>10</v>
      </c>
      <c r="J37" t="str">
        <f t="shared" si="0"/>
        <v xml:space="preserve"> 上浮投标商10</v>
      </c>
      <c r="K37" s="1">
        <v>89067</v>
      </c>
      <c r="L37">
        <v>0.9919654</v>
      </c>
      <c r="M37">
        <f t="shared" si="1"/>
        <v>88351.382281800004</v>
      </c>
      <c r="N37">
        <v>82976</v>
      </c>
      <c r="O37" s="20">
        <f t="shared" si="2"/>
        <v>1.0647823742021789</v>
      </c>
      <c r="P37">
        <v>1</v>
      </c>
      <c r="Q37" s="20">
        <f t="shared" si="3"/>
        <v>6.4782374202178916e-002</v>
      </c>
      <c r="U37">
        <v>1</v>
      </c>
    </row>
    <row r="38" ht="14.25">
      <c r="H38" s="16" t="s">
        <v>20</v>
      </c>
      <c r="I38" s="1">
        <v>1</v>
      </c>
      <c r="J38" t="str">
        <f t="shared" si="0"/>
        <v>下浮投标商1</v>
      </c>
      <c r="K38" s="1">
        <v>89067</v>
      </c>
      <c r="L38" s="1">
        <v>0.80000000000000004</v>
      </c>
      <c r="M38" s="1">
        <f t="shared" si="1"/>
        <v>71253.600000000006</v>
      </c>
      <c r="N38">
        <v>82976</v>
      </c>
      <c r="O38" s="20">
        <f t="shared" si="2"/>
        <v>0.85872541457770923</v>
      </c>
      <c r="P38">
        <v>1</v>
      </c>
      <c r="Q38" s="20">
        <f t="shared" si="3"/>
        <v>-0.14127458542229077</v>
      </c>
      <c r="U38">
        <v>1</v>
      </c>
    </row>
    <row r="39" ht="14.25">
      <c r="H39" t="s">
        <v>20</v>
      </c>
      <c r="I39" s="1">
        <v>2</v>
      </c>
      <c r="J39" t="str">
        <f t="shared" si="0"/>
        <v>下浮投标商2</v>
      </c>
      <c r="K39" s="1">
        <v>89067</v>
      </c>
      <c r="L39" s="1">
        <v>0.81000000000000005</v>
      </c>
      <c r="M39" s="1">
        <f t="shared" si="1"/>
        <v>72144.270000000004</v>
      </c>
      <c r="N39">
        <v>82976</v>
      </c>
      <c r="O39" s="20">
        <f t="shared" si="2"/>
        <v>0.86945948225993064</v>
      </c>
      <c r="P39">
        <v>1</v>
      </c>
      <c r="Q39" s="20">
        <f t="shared" si="3"/>
        <v>-0.13054051774006936</v>
      </c>
      <c r="U39">
        <v>1</v>
      </c>
    </row>
    <row r="40" ht="14.25">
      <c r="H40" t="s">
        <v>20</v>
      </c>
      <c r="I40" s="1">
        <v>3</v>
      </c>
      <c r="J40" t="str">
        <f t="shared" si="0"/>
        <v>下浮投标商3</v>
      </c>
      <c r="K40" s="1">
        <v>89067</v>
      </c>
      <c r="L40" s="1">
        <v>0.82999999999999996</v>
      </c>
      <c r="M40" s="1">
        <f t="shared" si="1"/>
        <v>73925.610000000001</v>
      </c>
      <c r="N40">
        <v>82976</v>
      </c>
      <c r="O40" s="20">
        <f t="shared" si="2"/>
        <v>0.89092761762437334</v>
      </c>
      <c r="P40">
        <v>1</v>
      </c>
      <c r="Q40" s="20">
        <f t="shared" si="3"/>
        <v>-0.10907238237562666</v>
      </c>
      <c r="U40">
        <v>1</v>
      </c>
    </row>
    <row r="41" ht="14.25">
      <c r="H41" t="s">
        <v>20</v>
      </c>
      <c r="I41" s="1">
        <v>4</v>
      </c>
      <c r="J41" t="str">
        <f t="shared" si="0"/>
        <v>下浮投标商4</v>
      </c>
      <c r="K41" s="1">
        <v>89067</v>
      </c>
      <c r="L41" s="1">
        <v>0.84999999999999998</v>
      </c>
      <c r="M41" s="1">
        <f t="shared" si="1"/>
        <v>75706.949999999997</v>
      </c>
      <c r="N41">
        <v>82976</v>
      </c>
      <c r="O41" s="20">
        <f t="shared" si="2"/>
        <v>0.91239575298881603</v>
      </c>
      <c r="P41">
        <v>1</v>
      </c>
      <c r="Q41" s="20">
        <f t="shared" si="3"/>
        <v>-8.7604247011183967e-002</v>
      </c>
      <c r="U41">
        <v>1</v>
      </c>
    </row>
    <row r="42" ht="14.25">
      <c r="H42" t="s">
        <v>20</v>
      </c>
      <c r="I42" s="1">
        <v>5</v>
      </c>
      <c r="J42" t="str">
        <f t="shared" si="0"/>
        <v>下浮投标商5</v>
      </c>
      <c r="K42" s="1">
        <v>89067</v>
      </c>
      <c r="L42" s="1">
        <v>0.81999999999999995</v>
      </c>
      <c r="M42" s="1">
        <f t="shared" si="1"/>
        <v>73034.940000000002</v>
      </c>
      <c r="N42">
        <v>82976</v>
      </c>
      <c r="O42" s="20">
        <f t="shared" si="2"/>
        <v>0.88019354994215193</v>
      </c>
      <c r="P42">
        <v>1</v>
      </c>
      <c r="Q42" s="20">
        <f t="shared" si="3"/>
        <v>-0.11980645005784807</v>
      </c>
      <c r="U42">
        <v>1</v>
      </c>
    </row>
    <row r="43" ht="14.25">
      <c r="H43" t="s">
        <v>17</v>
      </c>
      <c r="I43" s="1">
        <v>1</v>
      </c>
      <c r="J43" t="str">
        <f t="shared" si="0"/>
        <v>中标投标商1</v>
      </c>
      <c r="K43" s="1">
        <v>89067</v>
      </c>
      <c r="L43" s="1">
        <v>0.88</v>
      </c>
      <c r="M43" s="1">
        <f>K43*L43</f>
        <v>78378.960000000006</v>
      </c>
      <c r="N43">
        <v>82976</v>
      </c>
      <c r="O43" s="20">
        <f t="shared" si="2"/>
        <v>0.94459795603548025</v>
      </c>
      <c r="P43">
        <v>1</v>
      </c>
      <c r="Q43" s="20">
        <f t="shared" si="3"/>
        <v>-5.5402043964519754e-002</v>
      </c>
      <c r="U43">
        <v>1</v>
      </c>
    </row>
    <row r="44" ht="14.25">
      <c r="M44">
        <f>SUM(M28:M43)</f>
        <v>1327630.2557392181</v>
      </c>
      <c r="U44">
        <v>1</v>
      </c>
    </row>
    <row r="45" ht="14.25">
      <c r="M45">
        <v>16</v>
      </c>
      <c r="U45">
        <v>1</v>
      </c>
    </row>
    <row r="46" ht="14.25">
      <c r="M46">
        <f>M44/M45</f>
        <v>82976.890983701131</v>
      </c>
      <c r="U46">
        <v>1</v>
      </c>
    </row>
    <row r="47" ht="14.25">
      <c r="U47">
        <v>1</v>
      </c>
    </row>
    <row r="48" ht="14.25">
      <c r="U48">
        <v>1</v>
      </c>
    </row>
    <row r="49" ht="14.25">
      <c r="I49" s="1"/>
      <c r="J49" s="1"/>
      <c r="K49" s="1"/>
      <c r="L49" s="1"/>
      <c r="M49" s="1"/>
      <c r="U49">
        <v>1</v>
      </c>
    </row>
    <row r="50" ht="14.25">
      <c r="I50" s="1"/>
      <c r="J50" s="1"/>
      <c r="K50" s="1"/>
      <c r="L50" s="1"/>
      <c r="M50" s="1"/>
      <c r="U50">
        <v>1</v>
      </c>
    </row>
    <row r="51" ht="14.25">
      <c r="I51" s="1"/>
      <c r="J51" s="1"/>
      <c r="K51" s="1"/>
      <c r="L51" s="1"/>
      <c r="M51" s="1"/>
      <c r="U51">
        <v>1</v>
      </c>
    </row>
    <row r="52" ht="14.25">
      <c r="N52">
        <v>79119</v>
      </c>
      <c r="O52">
        <f>N52/K43</f>
        <v>0.88830880123951628</v>
      </c>
      <c r="U52">
        <v>1</v>
      </c>
    </row>
    <row r="53" ht="14.25">
      <c r="H53" s="16" t="s">
        <v>17</v>
      </c>
      <c r="I53" s="1">
        <v>2</v>
      </c>
      <c r="J53" t="str">
        <f t="shared" si="0"/>
        <v>中标投标商2</v>
      </c>
      <c r="K53" s="1">
        <v>89067</v>
      </c>
      <c r="L53" s="1">
        <v>0.99123745760000004</v>
      </c>
      <c r="M53" s="1">
        <f t="shared" ref="M53:M74" si="4">L53*K53</f>
        <v>88286.546636059196</v>
      </c>
      <c r="U53">
        <v>1</v>
      </c>
    </row>
    <row r="54" ht="14.25">
      <c r="H54" s="16" t="s">
        <v>17</v>
      </c>
      <c r="I54" s="1">
        <v>3</v>
      </c>
      <c r="J54" t="str">
        <f t="shared" si="0"/>
        <v>中标投标商3</v>
      </c>
      <c r="K54" s="1">
        <v>89067</v>
      </c>
      <c r="L54" s="1">
        <v>0.9919654</v>
      </c>
      <c r="M54" s="1">
        <f t="shared" si="4"/>
        <v>88351.382281800004</v>
      </c>
      <c r="U54">
        <v>1</v>
      </c>
    </row>
    <row r="55" ht="14.25">
      <c r="U55">
        <v>1</v>
      </c>
    </row>
    <row r="56" ht="14.25">
      <c r="U56">
        <v>1</v>
      </c>
    </row>
    <row r="57" ht="14.25">
      <c r="U57">
        <v>1</v>
      </c>
    </row>
    <row r="58" ht="14.25">
      <c r="U58">
        <v>1</v>
      </c>
    </row>
    <row r="59" ht="14.25">
      <c r="U59">
        <v>1</v>
      </c>
    </row>
    <row r="60" ht="14.25">
      <c r="H60" t="s">
        <v>12</v>
      </c>
      <c r="I60" s="1">
        <v>1</v>
      </c>
      <c r="J60" s="1" t="str">
        <f t="shared" si="0"/>
        <v xml:space="preserve"> 上浮投标商1</v>
      </c>
      <c r="K60" s="1">
        <v>89067</v>
      </c>
      <c r="L60" s="1">
        <v>0.99099999999999999</v>
      </c>
      <c r="M60" s="1">
        <f t="shared" si="4"/>
        <v>88265.396999999997</v>
      </c>
      <c r="N60" s="1">
        <v>82976</v>
      </c>
      <c r="O60" s="20">
        <f t="shared" ref="O60:O74" si="5">M60/N60</f>
        <v>1.0637461073081373</v>
      </c>
      <c r="P60" s="1">
        <v>1</v>
      </c>
      <c r="Q60" s="20">
        <f t="shared" si="3"/>
        <v>6.3746107308137345e-002</v>
      </c>
      <c r="U60">
        <v>1</v>
      </c>
    </row>
    <row r="61" ht="14.25">
      <c r="H61" t="s">
        <v>12</v>
      </c>
      <c r="I61" s="1">
        <v>2</v>
      </c>
      <c r="J61" s="1" t="str">
        <f t="shared" si="0"/>
        <v xml:space="preserve"> 上浮投标商2</v>
      </c>
      <c r="K61" s="1">
        <v>89067</v>
      </c>
      <c r="L61" s="1">
        <v>0.99119999999999997</v>
      </c>
      <c r="M61" s="1">
        <f t="shared" si="4"/>
        <v>88283.210399999996</v>
      </c>
      <c r="N61" s="1">
        <v>82976</v>
      </c>
      <c r="O61" s="20">
        <f t="shared" si="5"/>
        <v>1.0639607886617817</v>
      </c>
      <c r="P61" s="1">
        <v>1</v>
      </c>
      <c r="Q61" s="20">
        <f t="shared" si="3"/>
        <v>6.3960788661781676e-002</v>
      </c>
      <c r="U61">
        <v>1</v>
      </c>
    </row>
    <row r="62" ht="14.25">
      <c r="H62" t="s">
        <v>12</v>
      </c>
      <c r="I62" s="1">
        <v>3</v>
      </c>
      <c r="J62" s="1" t="str">
        <f t="shared" si="0"/>
        <v xml:space="preserve"> 上浮投标商3</v>
      </c>
      <c r="K62" s="1">
        <v>89067</v>
      </c>
      <c r="L62" s="1">
        <v>0.99139999999999995</v>
      </c>
      <c r="M62" s="1">
        <f t="shared" si="4"/>
        <v>88301.023799999995</v>
      </c>
      <c r="N62" s="1">
        <v>82976</v>
      </c>
      <c r="O62" s="20">
        <f t="shared" si="5"/>
        <v>1.064175470015426</v>
      </c>
      <c r="P62" s="1">
        <v>1</v>
      </c>
      <c r="Q62" s="20">
        <f t="shared" si="3"/>
        <v>6.4175470015426006e-002</v>
      </c>
      <c r="U62">
        <v>1</v>
      </c>
    </row>
    <row r="63" ht="14.25">
      <c r="H63" t="s">
        <v>12</v>
      </c>
      <c r="I63" s="1">
        <v>4</v>
      </c>
      <c r="J63" s="1" t="str">
        <f t="shared" si="0"/>
        <v xml:space="preserve"> 上浮投标商4</v>
      </c>
      <c r="K63" s="1">
        <v>89067</v>
      </c>
      <c r="L63" s="1">
        <v>0.9919</v>
      </c>
      <c r="M63" s="1">
        <f t="shared" si="4"/>
        <v>88345.5573</v>
      </c>
      <c r="N63" s="1">
        <v>82976</v>
      </c>
      <c r="O63" s="20">
        <f t="shared" si="5"/>
        <v>1.0647121733995373</v>
      </c>
      <c r="P63" s="1">
        <v>1</v>
      </c>
      <c r="Q63" s="20">
        <f t="shared" si="3"/>
        <v>6.4712173399537276e-002</v>
      </c>
      <c r="U63">
        <v>1</v>
      </c>
    </row>
    <row r="64" ht="14.25">
      <c r="H64" t="s">
        <v>12</v>
      </c>
      <c r="I64" s="1">
        <v>5</v>
      </c>
      <c r="J64" s="1" t="str">
        <f t="shared" si="0"/>
        <v xml:space="preserve"> 上浮投标商5</v>
      </c>
      <c r="K64" s="1">
        <v>89067</v>
      </c>
      <c r="L64" s="1">
        <v>0.99123000000000006</v>
      </c>
      <c r="M64" s="1">
        <f t="shared" si="4"/>
        <v>88285.882410000006</v>
      </c>
      <c r="N64" s="1">
        <v>82976</v>
      </c>
      <c r="O64" s="20">
        <f t="shared" si="5"/>
        <v>1.0639929908648285</v>
      </c>
      <c r="P64" s="1">
        <v>1</v>
      </c>
      <c r="Q64" s="20">
        <f t="shared" si="3"/>
        <v>6.3992990864828458e-002</v>
      </c>
      <c r="U64">
        <v>1</v>
      </c>
    </row>
    <row r="65" ht="14.25">
      <c r="H65" t="s">
        <v>12</v>
      </c>
      <c r="I65" s="1">
        <v>6</v>
      </c>
      <c r="J65" s="1" t="str">
        <f t="shared" si="0"/>
        <v xml:space="preserve"> 上浮投标商6</v>
      </c>
      <c r="K65" s="1">
        <v>89067</v>
      </c>
      <c r="L65" s="1">
        <v>0.99123324000000002</v>
      </c>
      <c r="M65" s="1">
        <f t="shared" si="4"/>
        <v>88286.170987079997</v>
      </c>
      <c r="N65" s="1">
        <v>82976</v>
      </c>
      <c r="O65" s="20">
        <f t="shared" si="5"/>
        <v>1.0639964687027574</v>
      </c>
      <c r="P65" s="1">
        <v>1</v>
      </c>
      <c r="Q65" s="20">
        <f t="shared" si="3"/>
        <v>6.3996468702757436e-002</v>
      </c>
      <c r="U65">
        <v>1</v>
      </c>
    </row>
    <row r="66" ht="14.25">
      <c r="H66" t="s">
        <v>12</v>
      </c>
      <c r="I66" s="1">
        <v>7</v>
      </c>
      <c r="J66" s="1" t="str">
        <f t="shared" si="0"/>
        <v xml:space="preserve"> 上浮投标商7</v>
      </c>
      <c r="K66" s="1">
        <v>89067</v>
      </c>
      <c r="L66" s="1">
        <v>0.99345788700000004</v>
      </c>
      <c r="M66" s="1">
        <f t="shared" si="4"/>
        <v>88484.313621428999</v>
      </c>
      <c r="N66" s="1">
        <v>82976</v>
      </c>
      <c r="O66" s="20">
        <f t="shared" si="5"/>
        <v>1.0663844198494625</v>
      </c>
      <c r="P66" s="1">
        <v>1</v>
      </c>
      <c r="Q66" s="20">
        <f t="shared" si="3"/>
        <v>6.6384419849462528e-002</v>
      </c>
      <c r="U66">
        <v>1</v>
      </c>
    </row>
    <row r="67" ht="14.25">
      <c r="H67" t="s">
        <v>12</v>
      </c>
      <c r="I67" s="1">
        <v>8</v>
      </c>
      <c r="J67" s="1" t="str">
        <f t="shared" si="0"/>
        <v xml:space="preserve"> 上浮投标商8</v>
      </c>
      <c r="K67" s="1">
        <v>89067</v>
      </c>
      <c r="L67" s="1">
        <v>0.99134855</v>
      </c>
      <c r="M67" s="1">
        <f t="shared" si="4"/>
        <v>88296.441302849998</v>
      </c>
      <c r="N67" s="1">
        <v>82976</v>
      </c>
      <c r="O67" s="21">
        <f t="shared" si="5"/>
        <v>1.064120243237201</v>
      </c>
      <c r="P67" s="1">
        <v>1</v>
      </c>
      <c r="Q67" s="20">
        <f t="shared" si="3"/>
        <v>6.4120243237201002e-002</v>
      </c>
      <c r="U67">
        <v>1</v>
      </c>
    </row>
    <row r="68" ht="14.25">
      <c r="H68" t="s">
        <v>12</v>
      </c>
      <c r="I68" s="1">
        <v>9</v>
      </c>
      <c r="J68" s="1" t="str">
        <f t="shared" si="0"/>
        <v xml:space="preserve"> 上浮投标商9</v>
      </c>
      <c r="K68" s="1">
        <v>89067</v>
      </c>
      <c r="L68" s="1">
        <v>0.99123745760000004</v>
      </c>
      <c r="M68" s="1">
        <f t="shared" si="4"/>
        <v>88286.546636059196</v>
      </c>
      <c r="N68" s="1">
        <v>82976</v>
      </c>
      <c r="O68" s="20">
        <f t="shared" si="5"/>
        <v>1.0640009959031431</v>
      </c>
      <c r="P68" s="1">
        <v>1</v>
      </c>
      <c r="Q68" s="20">
        <f t="shared" si="3"/>
        <v>6.4000995903143121e-002</v>
      </c>
      <c r="U68">
        <v>1</v>
      </c>
    </row>
    <row r="69" ht="14.25">
      <c r="H69" t="s">
        <v>12</v>
      </c>
      <c r="I69" s="1">
        <v>10</v>
      </c>
      <c r="J69" s="1" t="str">
        <f t="shared" si="0"/>
        <v xml:space="preserve"> 上浮投标商10</v>
      </c>
      <c r="K69" s="1">
        <v>89067</v>
      </c>
      <c r="L69" s="1">
        <v>0.9919654</v>
      </c>
      <c r="M69" s="1">
        <f t="shared" si="4"/>
        <v>88351.382281800004</v>
      </c>
      <c r="N69" s="1">
        <v>82976</v>
      </c>
      <c r="O69" s="20">
        <f t="shared" si="5"/>
        <v>1.0647823742021789</v>
      </c>
      <c r="P69" s="1">
        <v>1</v>
      </c>
      <c r="Q69" s="20">
        <f t="shared" si="3"/>
        <v>6.4782374202178916e-002</v>
      </c>
      <c r="U69">
        <v>1</v>
      </c>
    </row>
    <row r="70" ht="14.25">
      <c r="H70" t="s">
        <v>20</v>
      </c>
      <c r="I70" s="1">
        <v>1</v>
      </c>
      <c r="J70" s="1" t="str">
        <f t="shared" si="0"/>
        <v>下浮投标商1</v>
      </c>
      <c r="K70" s="1">
        <v>89067</v>
      </c>
      <c r="L70" s="1">
        <v>0.80000000000000004</v>
      </c>
      <c r="M70" s="1">
        <f t="shared" si="4"/>
        <v>71253.600000000006</v>
      </c>
      <c r="N70" s="1">
        <v>82976</v>
      </c>
      <c r="O70" s="20">
        <f t="shared" si="5"/>
        <v>0.85872541457770923</v>
      </c>
      <c r="P70" s="1">
        <v>1</v>
      </c>
      <c r="Q70" s="20">
        <f t="shared" si="3"/>
        <v>-0.14127458542229077</v>
      </c>
      <c r="U70">
        <v>1</v>
      </c>
    </row>
    <row r="71" ht="14.25">
      <c r="H71" s="1" t="s">
        <v>20</v>
      </c>
      <c r="I71" s="1">
        <v>2</v>
      </c>
      <c r="J71" s="1" t="str">
        <f t="shared" si="0"/>
        <v>下浮投标商2</v>
      </c>
      <c r="K71" s="1">
        <v>89067</v>
      </c>
      <c r="L71" s="1">
        <v>0.81000000000000005</v>
      </c>
      <c r="M71" s="1">
        <f t="shared" si="4"/>
        <v>72144.270000000004</v>
      </c>
      <c r="N71" s="1">
        <v>82976</v>
      </c>
      <c r="O71" s="20">
        <f t="shared" si="5"/>
        <v>0.86945948225993064</v>
      </c>
      <c r="P71" s="1">
        <v>1</v>
      </c>
      <c r="Q71" s="20">
        <f t="shared" si="3"/>
        <v>-0.13054051774006936</v>
      </c>
      <c r="U71">
        <v>1</v>
      </c>
    </row>
    <row r="72" ht="14.25">
      <c r="H72" s="1" t="s">
        <v>20</v>
      </c>
      <c r="I72" s="1">
        <v>3</v>
      </c>
      <c r="J72" s="1" t="str">
        <f t="shared" si="0"/>
        <v>下浮投标商3</v>
      </c>
      <c r="K72" s="1">
        <v>89067</v>
      </c>
      <c r="L72" s="1">
        <v>0.82999999999999996</v>
      </c>
      <c r="M72" s="1">
        <f t="shared" si="4"/>
        <v>73925.610000000001</v>
      </c>
      <c r="N72" s="1">
        <v>82976</v>
      </c>
      <c r="O72" s="20">
        <f t="shared" si="5"/>
        <v>0.89092761762437334</v>
      </c>
      <c r="P72" s="1">
        <v>1</v>
      </c>
      <c r="Q72" s="20">
        <f t="shared" si="3"/>
        <v>-0.10907238237562666</v>
      </c>
      <c r="U72">
        <v>1</v>
      </c>
    </row>
    <row r="73" ht="14.25">
      <c r="H73" s="1" t="s">
        <v>20</v>
      </c>
      <c r="I73" s="1">
        <v>4</v>
      </c>
      <c r="J73" s="1" t="str">
        <f t="shared" si="0"/>
        <v>下浮投标商4</v>
      </c>
      <c r="K73" s="1">
        <v>89067</v>
      </c>
      <c r="L73" s="1">
        <v>0.84999999999999998</v>
      </c>
      <c r="M73" s="1">
        <f t="shared" si="4"/>
        <v>75706.949999999997</v>
      </c>
      <c r="N73" s="1">
        <v>82976</v>
      </c>
      <c r="O73" s="20">
        <f t="shared" si="5"/>
        <v>0.91239575298881603</v>
      </c>
      <c r="P73" s="1">
        <v>1</v>
      </c>
      <c r="Q73" s="20">
        <f t="shared" si="3"/>
        <v>-8.7604247011183967e-002</v>
      </c>
      <c r="U73">
        <v>1</v>
      </c>
    </row>
    <row r="74" ht="14.25">
      <c r="H74" s="1" t="s">
        <v>20</v>
      </c>
      <c r="I74" s="1">
        <v>5</v>
      </c>
      <c r="J74" s="1" t="str">
        <f t="shared" si="0"/>
        <v>下浮投标商5</v>
      </c>
      <c r="K74" s="1">
        <v>89067</v>
      </c>
      <c r="L74" s="1">
        <v>0.81999999999999995</v>
      </c>
      <c r="M74" s="1">
        <f t="shared" si="4"/>
        <v>73034.940000000002</v>
      </c>
      <c r="N74" s="1">
        <v>82976</v>
      </c>
      <c r="O74" s="20">
        <f t="shared" si="5"/>
        <v>0.88019354994215193</v>
      </c>
      <c r="P74" s="1">
        <v>1</v>
      </c>
      <c r="Q74" s="20">
        <f t="shared" si="3"/>
        <v>-0.11980645005784807</v>
      </c>
      <c r="U74">
        <v>1</v>
      </c>
    </row>
    <row r="75" ht="14.25">
      <c r="I75" s="1"/>
      <c r="J75" s="1"/>
      <c r="K75" s="1"/>
      <c r="L75" s="1"/>
      <c r="M75" s="1"/>
      <c r="N75" s="1"/>
      <c r="O75" s="20"/>
      <c r="P75" s="1"/>
      <c r="Q75" s="20"/>
      <c r="U75">
        <v>1</v>
      </c>
    </row>
    <row r="76" ht="14.25">
      <c r="H76" s="1"/>
      <c r="I76" s="1"/>
      <c r="J76" s="1"/>
      <c r="K76" s="1"/>
      <c r="L76" s="1"/>
      <c r="M76" s="1">
        <f>SUM(M60:M75)</f>
        <v>1249251.2957392181</v>
      </c>
      <c r="N76" s="1"/>
      <c r="O76" s="1"/>
      <c r="P76" s="1"/>
      <c r="Q76" s="1"/>
      <c r="T76">
        <v>1</v>
      </c>
    </row>
    <row r="77" ht="14.25">
      <c r="H77" s="1"/>
      <c r="I77" s="1"/>
      <c r="J77" s="1"/>
      <c r="K77" s="1"/>
      <c r="L77" s="1"/>
      <c r="M77" s="1">
        <v>15</v>
      </c>
      <c r="N77" s="1"/>
      <c r="O77" s="1"/>
      <c r="P77" s="1"/>
      <c r="Q77" s="1"/>
      <c r="T77">
        <v>1</v>
      </c>
    </row>
    <row r="78" ht="14.25">
      <c r="H78" s="1"/>
      <c r="I78" s="1"/>
      <c r="J78" s="1"/>
      <c r="K78" s="1"/>
      <c r="L78" s="1"/>
      <c r="M78" s="1">
        <f>M76/M77</f>
        <v>83283.419715947879</v>
      </c>
      <c r="N78" s="1"/>
      <c r="O78" s="1"/>
      <c r="P78" s="1"/>
      <c r="Q78" s="1"/>
      <c r="T78">
        <v>1</v>
      </c>
    </row>
    <row r="79" ht="14.25">
      <c r="M79">
        <v>0.93999999999999995</v>
      </c>
      <c r="T79">
        <v>1</v>
      </c>
    </row>
    <row r="80" ht="14.25">
      <c r="M80">
        <f>M78*M79</f>
        <v>78286.414532990995</v>
      </c>
      <c r="T80">
        <v>1</v>
      </c>
    </row>
    <row r="81" ht="14.25">
      <c r="T81">
        <v>1</v>
      </c>
    </row>
    <row r="82" ht="14.25">
      <c r="T82">
        <v>1</v>
      </c>
    </row>
    <row r="83" ht="14.25">
      <c r="T83">
        <v>1</v>
      </c>
    </row>
    <row r="84" ht="14.25">
      <c r="T84">
        <v>1</v>
      </c>
    </row>
    <row r="85" ht="14.25">
      <c r="T85">
        <v>1</v>
      </c>
    </row>
    <row r="86" ht="14.25">
      <c r="T86">
        <v>1</v>
      </c>
    </row>
    <row r="87" ht="14.25">
      <c r="T87">
        <v>1</v>
      </c>
    </row>
    <row r="88" ht="14.25">
      <c r="T88">
        <v>1</v>
      </c>
    </row>
    <row r="89" ht="14.25">
      <c r="T89">
        <v>1</v>
      </c>
    </row>
    <row r="90" ht="14.25">
      <c r="T90">
        <v>1</v>
      </c>
    </row>
    <row r="91" ht="14.25">
      <c r="T91">
        <v>1</v>
      </c>
    </row>
    <row r="92" ht="14.25">
      <c r="T92">
        <v>1</v>
      </c>
    </row>
    <row r="93" ht="14.25">
      <c r="T93">
        <v>1</v>
      </c>
    </row>
    <row r="94" ht="14.25">
      <c r="T94">
        <v>1</v>
      </c>
    </row>
    <row r="95" ht="14.25">
      <c r="T95">
        <v>1</v>
      </c>
    </row>
    <row r="96" ht="14.25">
      <c r="T96">
        <v>1</v>
      </c>
    </row>
    <row r="97" ht="14.25">
      <c r="T97">
        <v>1</v>
      </c>
    </row>
    <row r="98" ht="14.25">
      <c r="T98">
        <v>1</v>
      </c>
    </row>
    <row r="99" ht="14.25">
      <c r="T99">
        <v>1</v>
      </c>
    </row>
    <row r="100" ht="14.25">
      <c r="T100">
        <v>1</v>
      </c>
    </row>
    <row r="101" ht="14.25">
      <c r="T101">
        <v>1</v>
      </c>
    </row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</sheetData>
  <mergeCells count="6">
    <mergeCell ref="I13:K13"/>
    <mergeCell ref="P13:R13"/>
    <mergeCell ref="I17:K17"/>
    <mergeCell ref="P17:R17"/>
    <mergeCell ref="I21:K21"/>
    <mergeCell ref="P22:R2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revision>7</cp:revision>
  <dcterms:created xsi:type="dcterms:W3CDTF">2024-06-12T07:56:54Z</dcterms:created>
  <dcterms:modified xsi:type="dcterms:W3CDTF">2024-06-13T10:57:47Z</dcterms:modified>
</cp:coreProperties>
</file>